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6260" windowHeight="70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89" i="1" l="1"/>
  <c r="H89" i="1"/>
  <c r="D89" i="1"/>
  <c r="O87" i="1"/>
  <c r="N87" i="1"/>
  <c r="M87" i="1"/>
  <c r="L87" i="1"/>
  <c r="K87" i="1"/>
  <c r="I87" i="1"/>
  <c r="H87" i="1"/>
  <c r="G87" i="1"/>
  <c r="F87" i="1"/>
  <c r="E87" i="1"/>
  <c r="D87" i="1"/>
  <c r="C87" i="1"/>
  <c r="P86" i="1"/>
  <c r="P85" i="1"/>
  <c r="P84" i="1"/>
  <c r="P83" i="1"/>
  <c r="P82" i="1"/>
  <c r="P81" i="1"/>
  <c r="P80" i="1"/>
  <c r="P79" i="1"/>
  <c r="P78" i="1"/>
  <c r="J87" i="1" s="1"/>
  <c r="P77" i="1"/>
  <c r="P87" i="1" s="1"/>
  <c r="O75" i="1"/>
  <c r="O89" i="1" s="1"/>
  <c r="N75" i="1"/>
  <c r="N89" i="1" s="1"/>
  <c r="M75" i="1"/>
  <c r="M89" i="1" s="1"/>
  <c r="L75" i="1"/>
  <c r="K75" i="1"/>
  <c r="K89" i="1" s="1"/>
  <c r="J75" i="1"/>
  <c r="J89" i="1" s="1"/>
  <c r="I75" i="1"/>
  <c r="I89" i="1" s="1"/>
  <c r="H75" i="1"/>
  <c r="G75" i="1"/>
  <c r="G89" i="1" s="1"/>
  <c r="F75" i="1"/>
  <c r="F89" i="1" s="1"/>
  <c r="E75" i="1"/>
  <c r="E89" i="1" s="1"/>
  <c r="D75" i="1"/>
  <c r="C75" i="1"/>
  <c r="C89" i="1" s="1"/>
  <c r="P74" i="1"/>
  <c r="P73" i="1"/>
  <c r="P72" i="1"/>
  <c r="P75" i="1" s="1"/>
  <c r="P89" i="1" s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P63" i="1"/>
  <c r="P64" i="1" s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P60" i="1"/>
  <c r="P59" i="1"/>
  <c r="P58" i="1"/>
  <c r="P61" i="1" s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P55" i="1"/>
  <c r="P54" i="1"/>
  <c r="P53" i="1"/>
  <c r="P52" i="1"/>
  <c r="P51" i="1"/>
  <c r="P50" i="1"/>
  <c r="P56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5" i="1"/>
  <c r="P44" i="1"/>
  <c r="P43" i="1"/>
  <c r="P46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0" i="1"/>
  <c r="P39" i="1"/>
  <c r="P38" i="1"/>
  <c r="P37" i="1"/>
  <c r="P36" i="1"/>
  <c r="P35" i="1"/>
  <c r="P34" i="1"/>
  <c r="P41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P30" i="1"/>
  <c r="P29" i="1"/>
  <c r="P28" i="1"/>
  <c r="P32" i="1" s="1"/>
  <c r="O26" i="1"/>
  <c r="O66" i="1" s="1"/>
  <c r="N26" i="1"/>
  <c r="N66" i="1" s="1"/>
  <c r="M26" i="1"/>
  <c r="M66" i="1" s="1"/>
  <c r="L26" i="1"/>
  <c r="L66" i="1" s="1"/>
  <c r="K26" i="1"/>
  <c r="K66" i="1" s="1"/>
  <c r="J26" i="1"/>
  <c r="J66" i="1" s="1"/>
  <c r="I26" i="1"/>
  <c r="I66" i="1" s="1"/>
  <c r="H26" i="1"/>
  <c r="H66" i="1" s="1"/>
  <c r="G26" i="1"/>
  <c r="G66" i="1" s="1"/>
  <c r="F26" i="1"/>
  <c r="F66" i="1" s="1"/>
  <c r="E26" i="1"/>
  <c r="E66" i="1" s="1"/>
  <c r="D26" i="1"/>
  <c r="D66" i="1" s="1"/>
  <c r="C26" i="1"/>
  <c r="C66" i="1" s="1"/>
  <c r="P25" i="1"/>
  <c r="P24" i="1"/>
  <c r="P23" i="1"/>
  <c r="P22" i="1"/>
  <c r="P21" i="1"/>
  <c r="P20" i="1"/>
  <c r="P19" i="1"/>
  <c r="P18" i="1"/>
  <c r="P17" i="1"/>
  <c r="P16" i="1"/>
  <c r="P26" i="1" s="1"/>
  <c r="P66" i="1" s="1"/>
  <c r="O14" i="1"/>
  <c r="O68" i="1" s="1"/>
  <c r="N14" i="1"/>
  <c r="M14" i="1"/>
  <c r="M68" i="1" s="1"/>
  <c r="L14" i="1"/>
  <c r="L68" i="1" s="1"/>
  <c r="K14" i="1"/>
  <c r="K68" i="1" s="1"/>
  <c r="J14" i="1"/>
  <c r="I14" i="1"/>
  <c r="I68" i="1" s="1"/>
  <c r="H14" i="1"/>
  <c r="G14" i="1"/>
  <c r="G68" i="1" s="1"/>
  <c r="F14" i="1"/>
  <c r="E14" i="1"/>
  <c r="E68" i="1" s="1"/>
  <c r="D14" i="1"/>
  <c r="C14" i="1"/>
  <c r="C68" i="1" s="1"/>
  <c r="P13" i="1"/>
  <c r="P12" i="1"/>
  <c r="P11" i="1"/>
  <c r="P10" i="1"/>
  <c r="P9" i="1"/>
  <c r="P8" i="1"/>
  <c r="P7" i="1"/>
  <c r="P6" i="1"/>
  <c r="P5" i="1"/>
  <c r="P14" i="1" s="1"/>
  <c r="P68" i="1" s="1"/>
  <c r="N68" i="1" l="1"/>
  <c r="F68" i="1"/>
  <c r="J68" i="1"/>
  <c r="D68" i="1"/>
  <c r="H68" i="1"/>
</calcChain>
</file>

<file path=xl/comments1.xml><?xml version="1.0" encoding="utf-8"?>
<comments xmlns="http://schemas.openxmlformats.org/spreadsheetml/2006/main">
  <authors>
    <author>Philip1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Philip1:</t>
        </r>
        <r>
          <rPr>
            <sz val="8"/>
            <color indexed="81"/>
            <rFont val="Tahoma"/>
            <family val="2"/>
          </rPr>
          <t xml:space="preserve">
Conditional format:  Colored orange if not equal to 2007 Budget.</t>
        </r>
      </text>
    </comment>
  </commentList>
</comments>
</file>

<file path=xl/sharedStrings.xml><?xml version="1.0" encoding="utf-8"?>
<sst xmlns="http://schemas.openxmlformats.org/spreadsheetml/2006/main" count="103" uniqueCount="88">
  <si>
    <t>Sunset Ridge 2020 Budget</t>
  </si>
  <si>
    <t>GL code</t>
  </si>
  <si>
    <t>Account</t>
  </si>
  <si>
    <t>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</si>
  <si>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</si>
  <si>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</si>
  <si>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</si>
  <si>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</si>
  <si>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</si>
  <si>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</si>
  <si>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</si>
  <si>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</si>
  <si>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</si>
  <si>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</si>
  <si>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</si>
  <si>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</si>
  <si>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</si>
  <si>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Member Fees</t>
  </si>
  <si>
    <t>Late Fees</t>
  </si>
  <si>
    <t>NSF Fee</t>
  </si>
  <si>
    <t>Collection Cost Recovery</t>
  </si>
  <si>
    <t>Interest Income</t>
  </si>
  <si>
    <t>Bad Debt Recovery</t>
  </si>
  <si>
    <t>Miscellaneous Income</t>
  </si>
  <si>
    <t>Denver Water Rebate</t>
  </si>
  <si>
    <t>Transfers to Reserves</t>
  </si>
  <si>
    <t>Total Receipts</t>
  </si>
  <si>
    <t>Management Fees</t>
  </si>
  <si>
    <t>Legal Fees</t>
  </si>
  <si>
    <t>Legal Collections</t>
  </si>
  <si>
    <t>Audit Fees</t>
  </si>
  <si>
    <t>Printing &amp; Copying</t>
  </si>
  <si>
    <t>Postage</t>
  </si>
  <si>
    <t>Web Site</t>
  </si>
  <si>
    <t>Newsletter</t>
  </si>
  <si>
    <t>Bad Debt Expense</t>
  </si>
  <si>
    <t>Misc. Administrative</t>
  </si>
  <si>
    <t>Total Administrative</t>
  </si>
  <si>
    <t>Insurance - D&amp;O</t>
  </si>
  <si>
    <t>Insurance - Hazard</t>
  </si>
  <si>
    <t>Insurance - Umbrella</t>
  </si>
  <si>
    <t>Insurance - Crime</t>
  </si>
  <si>
    <t>Total Tax and Insurance</t>
  </si>
  <si>
    <t>Building and Facility Repair</t>
  </si>
  <si>
    <t>Lighting Supplies</t>
  </si>
  <si>
    <t>Light Maintenance</t>
  </si>
  <si>
    <t>Brick Repair</t>
  </si>
  <si>
    <t>Roof/Gutter Repair</t>
  </si>
  <si>
    <t>Plumbing/Sewer Repair</t>
  </si>
  <si>
    <t>Other Building Maintenance</t>
  </si>
  <si>
    <t>Total Building Maintenance</t>
  </si>
  <si>
    <t>Gas &amp; Electric</t>
  </si>
  <si>
    <t>Water</t>
  </si>
  <si>
    <t>Sewer</t>
  </si>
  <si>
    <t>Total Utilities</t>
  </si>
  <si>
    <t>Sunset Ridge 2015 Budget</t>
  </si>
  <si>
    <t>Budget</t>
  </si>
  <si>
    <t>Landscape Maintenance</t>
  </si>
  <si>
    <t>Landscape Contract</t>
  </si>
  <si>
    <t>Trees &amp; Shrubs</t>
  </si>
  <si>
    <t>Tree &amp; Shrubs Install</t>
  </si>
  <si>
    <t>Sprinkler System Repair</t>
  </si>
  <si>
    <t>Fence Repairs</t>
  </si>
  <si>
    <t>Total Landscape Maint.</t>
  </si>
  <si>
    <t>Concrete Repairs</t>
  </si>
  <si>
    <t>Asphalt Repairs</t>
  </si>
  <si>
    <t>Snow Removal</t>
  </si>
  <si>
    <t>Total Snow and Road</t>
  </si>
  <si>
    <t>Tennis Court Maintenance</t>
  </si>
  <si>
    <t>Total Recreational Expense</t>
  </si>
  <si>
    <t>Total Expenses</t>
  </si>
  <si>
    <t>Net Operating Income</t>
  </si>
  <si>
    <t>Reserves</t>
  </si>
  <si>
    <t>Transfers from Operating</t>
  </si>
  <si>
    <t>Reserve Loan</t>
  </si>
  <si>
    <t>Interest</t>
  </si>
  <si>
    <t>Total Income</t>
  </si>
  <si>
    <t>Roof &amp; Gutters</t>
  </si>
  <si>
    <t>Tree Trimming</t>
  </si>
  <si>
    <t>Painting</t>
  </si>
  <si>
    <t>Siding</t>
  </si>
  <si>
    <t>Roads &amp; Asphalt &amp; Concrete</t>
  </si>
  <si>
    <t>Gutter Replacement</t>
  </si>
  <si>
    <t>Perimeter Columns &amp; Toppers</t>
  </si>
  <si>
    <t>Landscaping</t>
  </si>
  <si>
    <t>Concrete/Asphalt - long term</t>
  </si>
  <si>
    <t>Recreation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</si>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</sst>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/>
    <xf numFmtId="0" fontId="1" fillId="0" borderId="8" xfId="0" applyFont="1" applyBorder="1"/>
    <xf numFmtId="3" fontId="0" fillId="2" borderId="7" xfId="0" applyNumberFormat="1" applyFill="1" applyBorder="1"/>
    <xf numFmtId="3" fontId="0" fillId="0" borderId="0" xfId="0" applyNumberFormat="1"/>
    <xf numFmtId="3" fontId="0" fillId="3" borderId="8" xfId="0" applyNumberFormat="1" applyFill="1" applyBorder="1"/>
    <xf numFmtId="0" fontId="1" fillId="0" borderId="9" xfId="0" applyFont="1" applyBorder="1"/>
    <xf numFmtId="3" fontId="0" fillId="2" borderId="4" xfId="0" applyNumberFormat="1" applyFill="1" applyBorder="1"/>
    <xf numFmtId="3" fontId="0" fillId="0" borderId="10" xfId="0" applyNumberFormat="1" applyBorder="1"/>
    <xf numFmtId="3" fontId="0" fillId="3" borderId="11" xfId="0" applyNumberFormat="1" applyFill="1" applyBorder="1"/>
    <xf numFmtId="3" fontId="1" fillId="2" borderId="7" xfId="0" applyNumberFormat="1" applyFont="1" applyFill="1" applyBorder="1"/>
    <xf numFmtId="0" fontId="1" fillId="0" borderId="12" xfId="0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0" borderId="7" xfId="0" applyFont="1" applyBorder="1"/>
    <xf numFmtId="3" fontId="0" fillId="2" borderId="14" xfId="0" applyNumberFormat="1" applyFill="1" applyBorder="1"/>
    <xf numFmtId="0" fontId="1" fillId="0" borderId="15" xfId="0" applyFont="1" applyBorder="1"/>
    <xf numFmtId="0" fontId="1" fillId="0" borderId="6" xfId="0" applyFont="1" applyBorder="1"/>
    <xf numFmtId="3" fontId="1" fillId="2" borderId="12" xfId="0" applyNumberFormat="1" applyFont="1" applyFill="1" applyBorder="1"/>
    <xf numFmtId="0" fontId="1" fillId="0" borderId="16" xfId="0" applyFont="1" applyBorder="1"/>
    <xf numFmtId="3" fontId="0" fillId="2" borderId="17" xfId="0" applyNumberFormat="1" applyFill="1" applyBorder="1"/>
    <xf numFmtId="3" fontId="0" fillId="0" borderId="18" xfId="0" applyNumberFormat="1" applyBorder="1"/>
    <xf numFmtId="3" fontId="0" fillId="3" borderId="6" xfId="0" applyNumberFormat="1" applyFill="1" applyBorder="1"/>
    <xf numFmtId="0" fontId="0" fillId="0" borderId="6" xfId="0" applyBorder="1"/>
    <xf numFmtId="3" fontId="1" fillId="2" borderId="19" xfId="0" applyNumberFormat="1" applyFont="1" applyFill="1" applyBorder="1"/>
    <xf numFmtId="3" fontId="1" fillId="2" borderId="14" xfId="0" applyNumberFormat="1" applyFont="1" applyFill="1" applyBorder="1"/>
    <xf numFmtId="3" fontId="0" fillId="2" borderId="12" xfId="0" applyNumberFormat="1" applyFill="1" applyBorder="1"/>
    <xf numFmtId="3" fontId="0" fillId="2" borderId="15" xfId="0" applyNumberFormat="1" applyFill="1" applyBorder="1"/>
    <xf numFmtId="3" fontId="0" fillId="0" borderId="4" xfId="0" applyNumberFormat="1" applyBorder="1"/>
    <xf numFmtId="3" fontId="0" fillId="0" borderId="15" xfId="0" applyNumberFormat="1" applyBorder="1"/>
  </cellXfs>
  <cellStyles count="1">
    <cellStyle name="Normal" xfId="0" builtinId="0"/>
  </cellStyles>
  <dxfs count="16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9"/>
  <sheetViews>
    <sheetView tabSelected="1" workbookViewId="0">
      <selection sqref="A1:P89"/>
    </sheetView>
  </sheetViews>
  <sheetFormatPr defaultRowHeight="14.5" x14ac:dyDescent="0.35"/>
  <sheetData>
    <row r="1" spans="1:16" ht="15" thickBot="1" x14ac:dyDescent="0.4">
      <c r="A1" s="1"/>
      <c r="B1" s="2"/>
      <c r="C1" s="2"/>
      <c r="P1" s="2"/>
    </row>
    <row r="2" spans="1:16" x14ac:dyDescent="0.35">
      <c r="A2" s="1"/>
      <c r="B2" s="2" t="s">
        <v>0</v>
      </c>
      <c r="C2" s="3">
        <v>2020</v>
      </c>
      <c r="P2" s="4">
        <v>2020</v>
      </c>
    </row>
    <row r="3" spans="1:16" ht="15" thickBot="1" x14ac:dyDescent="0.4">
      <c r="A3" s="1" t="s">
        <v>1</v>
      </c>
      <c r="B3" s="1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</row>
    <row r="4" spans="1:16" x14ac:dyDescent="0.35">
      <c r="A4" s="1"/>
      <c r="B4" s="2"/>
      <c r="C4" s="9"/>
      <c r="P4" s="10"/>
    </row>
    <row r="5" spans="1:16" x14ac:dyDescent="0.35">
      <c r="A5" s="1">
        <v>5110</v>
      </c>
      <c r="B5" s="2" t="s">
        <v>17</v>
      </c>
      <c r="C5" s="11">
        <v>743400</v>
      </c>
      <c r="D5" s="12">
        <v>61950</v>
      </c>
      <c r="E5" s="12">
        <v>61950</v>
      </c>
      <c r="F5" s="12">
        <v>61950</v>
      </c>
      <c r="G5" s="12">
        <v>61950</v>
      </c>
      <c r="H5" s="12">
        <v>61950</v>
      </c>
      <c r="I5" s="12">
        <v>61950</v>
      </c>
      <c r="J5" s="12">
        <v>61950</v>
      </c>
      <c r="K5" s="12">
        <v>61950</v>
      </c>
      <c r="L5" s="12">
        <v>61950</v>
      </c>
      <c r="M5" s="12">
        <v>61950</v>
      </c>
      <c r="N5" s="12">
        <v>61950</v>
      </c>
      <c r="O5" s="12">
        <v>61950</v>
      </c>
      <c r="P5" s="13">
        <f t="shared" ref="P5:P13" si="0">SUM(D5:O5)</f>
        <v>743400</v>
      </c>
    </row>
    <row r="6" spans="1:16" x14ac:dyDescent="0.35">
      <c r="A6" s="1">
        <v>5210</v>
      </c>
      <c r="B6" s="2" t="s">
        <v>18</v>
      </c>
      <c r="C6" s="11">
        <v>2256</v>
      </c>
      <c r="D6" s="12">
        <v>188</v>
      </c>
      <c r="E6" s="12">
        <v>188</v>
      </c>
      <c r="F6" s="12">
        <v>188</v>
      </c>
      <c r="G6" s="12">
        <v>188</v>
      </c>
      <c r="H6" s="12">
        <v>188</v>
      </c>
      <c r="I6" s="12">
        <v>188</v>
      </c>
      <c r="J6" s="12">
        <v>188</v>
      </c>
      <c r="K6" s="12">
        <v>188</v>
      </c>
      <c r="L6" s="12">
        <v>188</v>
      </c>
      <c r="M6" s="12">
        <v>188</v>
      </c>
      <c r="N6" s="12">
        <v>188</v>
      </c>
      <c r="O6" s="12">
        <v>188</v>
      </c>
      <c r="P6" s="13">
        <f t="shared" si="0"/>
        <v>2256</v>
      </c>
    </row>
    <row r="7" spans="1:16" x14ac:dyDescent="0.35">
      <c r="A7" s="1">
        <v>5215</v>
      </c>
      <c r="B7" s="2" t="s">
        <v>19</v>
      </c>
      <c r="C7" s="11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3">
        <f t="shared" si="0"/>
        <v>0</v>
      </c>
    </row>
    <row r="8" spans="1:16" x14ac:dyDescent="0.35">
      <c r="A8" s="1">
        <v>5220</v>
      </c>
      <c r="B8" s="2" t="s">
        <v>20</v>
      </c>
      <c r="C8" s="11">
        <v>3276</v>
      </c>
      <c r="D8" s="12">
        <v>273</v>
      </c>
      <c r="E8" s="12">
        <v>273</v>
      </c>
      <c r="F8" s="12">
        <v>273</v>
      </c>
      <c r="G8" s="12">
        <v>273</v>
      </c>
      <c r="H8" s="12">
        <v>273</v>
      </c>
      <c r="I8" s="12">
        <v>273</v>
      </c>
      <c r="J8" s="12">
        <v>273</v>
      </c>
      <c r="K8" s="12">
        <v>273</v>
      </c>
      <c r="L8" s="12">
        <v>273</v>
      </c>
      <c r="M8" s="12">
        <v>273</v>
      </c>
      <c r="N8" s="12">
        <v>273</v>
      </c>
      <c r="O8" s="12">
        <v>273</v>
      </c>
      <c r="P8" s="13">
        <f t="shared" si="0"/>
        <v>3276</v>
      </c>
    </row>
    <row r="9" spans="1:16" x14ac:dyDescent="0.35">
      <c r="A9" s="1">
        <v>5245</v>
      </c>
      <c r="B9" s="2" t="s">
        <v>21</v>
      </c>
      <c r="C9" s="11">
        <v>36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>
        <v>3</v>
      </c>
      <c r="O9" s="12">
        <v>3</v>
      </c>
      <c r="P9" s="13">
        <f t="shared" si="0"/>
        <v>36</v>
      </c>
    </row>
    <row r="10" spans="1:16" x14ac:dyDescent="0.35">
      <c r="A10" s="1">
        <v>5248</v>
      </c>
      <c r="B10" s="2" t="s">
        <v>22</v>
      </c>
      <c r="C10" s="1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3">
        <f t="shared" si="0"/>
        <v>0</v>
      </c>
    </row>
    <row r="11" spans="1:16" x14ac:dyDescent="0.35">
      <c r="A11" s="1">
        <v>5255</v>
      </c>
      <c r="B11" s="2" t="s">
        <v>23</v>
      </c>
      <c r="C11" s="11">
        <v>96</v>
      </c>
      <c r="D11" s="12">
        <v>8</v>
      </c>
      <c r="E11" s="12">
        <v>8</v>
      </c>
      <c r="F11" s="12">
        <v>8</v>
      </c>
      <c r="G11" s="12">
        <v>8</v>
      </c>
      <c r="H11" s="12">
        <v>8</v>
      </c>
      <c r="I11" s="12">
        <v>8</v>
      </c>
      <c r="J11" s="12">
        <v>8</v>
      </c>
      <c r="K11" s="12">
        <v>8</v>
      </c>
      <c r="L11" s="12">
        <v>8</v>
      </c>
      <c r="M11" s="12">
        <v>8</v>
      </c>
      <c r="N11" s="12">
        <v>8</v>
      </c>
      <c r="O11" s="12">
        <v>8</v>
      </c>
      <c r="P11" s="13">
        <f t="shared" si="0"/>
        <v>96</v>
      </c>
    </row>
    <row r="12" spans="1:16" x14ac:dyDescent="0.35">
      <c r="A12" s="1">
        <v>5300</v>
      </c>
      <c r="B12" s="2" t="s">
        <v>24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f t="shared" si="0"/>
        <v>0</v>
      </c>
    </row>
    <row r="13" spans="1:16" ht="15" thickBot="1" x14ac:dyDescent="0.4">
      <c r="A13" s="1">
        <v>5450</v>
      </c>
      <c r="B13" s="2" t="s">
        <v>25</v>
      </c>
      <c r="C13" s="11">
        <v>-241116</v>
      </c>
      <c r="D13" s="12">
        <v>-20093</v>
      </c>
      <c r="E13" s="12">
        <v>-20093</v>
      </c>
      <c r="F13" s="12">
        <v>-20093</v>
      </c>
      <c r="G13" s="12">
        <v>-20093</v>
      </c>
      <c r="H13" s="12">
        <v>-20093</v>
      </c>
      <c r="I13" s="12">
        <v>-20093</v>
      </c>
      <c r="J13" s="12">
        <v>-20093</v>
      </c>
      <c r="K13" s="12">
        <v>-20093</v>
      </c>
      <c r="L13" s="12">
        <v>-20093</v>
      </c>
      <c r="M13" s="12">
        <v>-20093</v>
      </c>
      <c r="N13" s="12">
        <v>-20093</v>
      </c>
      <c r="O13" s="12">
        <v>-20093</v>
      </c>
      <c r="P13" s="13">
        <f t="shared" si="0"/>
        <v>-241116</v>
      </c>
    </row>
    <row r="14" spans="1:16" ht="15" thickBot="1" x14ac:dyDescent="0.4">
      <c r="A14" s="1"/>
      <c r="B14" s="14" t="s">
        <v>26</v>
      </c>
      <c r="C14" s="15">
        <f>SUM(C5:C13)</f>
        <v>507948</v>
      </c>
      <c r="D14" s="16">
        <f t="shared" ref="D14:P14" si="1">SUM(D5:D13)</f>
        <v>42329</v>
      </c>
      <c r="E14" s="16">
        <f t="shared" si="1"/>
        <v>42329</v>
      </c>
      <c r="F14" s="16">
        <f t="shared" si="1"/>
        <v>42329</v>
      </c>
      <c r="G14" s="16">
        <f t="shared" si="1"/>
        <v>42329</v>
      </c>
      <c r="H14" s="16">
        <f t="shared" si="1"/>
        <v>42329</v>
      </c>
      <c r="I14" s="16">
        <f t="shared" si="1"/>
        <v>42329</v>
      </c>
      <c r="J14" s="16">
        <f t="shared" si="1"/>
        <v>42329</v>
      </c>
      <c r="K14" s="16">
        <f t="shared" si="1"/>
        <v>42329</v>
      </c>
      <c r="L14" s="16">
        <f t="shared" si="1"/>
        <v>42329</v>
      </c>
      <c r="M14" s="16">
        <f t="shared" si="1"/>
        <v>42329</v>
      </c>
      <c r="N14" s="16">
        <f t="shared" si="1"/>
        <v>42329</v>
      </c>
      <c r="O14" s="16">
        <f t="shared" si="1"/>
        <v>42329</v>
      </c>
      <c r="P14" s="17">
        <f t="shared" si="1"/>
        <v>507948</v>
      </c>
    </row>
    <row r="15" spans="1:16" x14ac:dyDescent="0.35">
      <c r="A15" s="1"/>
      <c r="B15" s="2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"/>
    </row>
    <row r="16" spans="1:16" x14ac:dyDescent="0.35">
      <c r="A16" s="1">
        <v>7030</v>
      </c>
      <c r="B16" s="2" t="s">
        <v>27</v>
      </c>
      <c r="C16" s="11">
        <v>24000</v>
      </c>
      <c r="D16" s="12">
        <v>2000</v>
      </c>
      <c r="E16" s="12">
        <v>2000</v>
      </c>
      <c r="F16" s="12">
        <v>2000</v>
      </c>
      <c r="G16" s="12">
        <v>2000</v>
      </c>
      <c r="H16" s="12">
        <v>2000</v>
      </c>
      <c r="I16" s="12">
        <v>2000</v>
      </c>
      <c r="J16" s="12">
        <v>2000</v>
      </c>
      <c r="K16" s="12">
        <v>2000</v>
      </c>
      <c r="L16" s="12">
        <v>2000</v>
      </c>
      <c r="M16" s="12">
        <v>2000</v>
      </c>
      <c r="N16" s="12">
        <v>2000</v>
      </c>
      <c r="O16" s="12">
        <v>2000</v>
      </c>
      <c r="P16" s="13">
        <f t="shared" ref="P16:P25" si="2">SUM(D16:O16)</f>
        <v>24000</v>
      </c>
    </row>
    <row r="17" spans="1:16" x14ac:dyDescent="0.35">
      <c r="A17" s="1">
        <v>7040</v>
      </c>
      <c r="B17" s="2" t="s">
        <v>28</v>
      </c>
      <c r="C17" s="11">
        <v>732</v>
      </c>
      <c r="D17" s="12">
        <v>61</v>
      </c>
      <c r="E17" s="12">
        <v>61</v>
      </c>
      <c r="F17" s="12">
        <v>61</v>
      </c>
      <c r="G17" s="12">
        <v>61</v>
      </c>
      <c r="H17" s="12">
        <v>61</v>
      </c>
      <c r="I17" s="12">
        <v>61</v>
      </c>
      <c r="J17" s="12">
        <v>61</v>
      </c>
      <c r="K17" s="12">
        <v>61</v>
      </c>
      <c r="L17" s="12">
        <v>61</v>
      </c>
      <c r="M17" s="12">
        <v>61</v>
      </c>
      <c r="N17" s="12">
        <v>61</v>
      </c>
      <c r="O17" s="12">
        <v>61</v>
      </c>
      <c r="P17" s="13">
        <f t="shared" si="2"/>
        <v>732</v>
      </c>
    </row>
    <row r="18" spans="1:16" x14ac:dyDescent="0.35">
      <c r="A18" s="1">
        <v>7045</v>
      </c>
      <c r="B18" s="2" t="s">
        <v>29</v>
      </c>
      <c r="C18" s="11">
        <v>4260</v>
      </c>
      <c r="D18" s="12">
        <v>355</v>
      </c>
      <c r="E18" s="12">
        <v>355</v>
      </c>
      <c r="F18" s="12">
        <v>355</v>
      </c>
      <c r="G18" s="12">
        <v>355</v>
      </c>
      <c r="H18" s="12">
        <v>355</v>
      </c>
      <c r="I18" s="12">
        <v>355</v>
      </c>
      <c r="J18" s="12">
        <v>355</v>
      </c>
      <c r="K18" s="12">
        <v>355</v>
      </c>
      <c r="L18" s="12">
        <v>355</v>
      </c>
      <c r="M18" s="12">
        <v>355</v>
      </c>
      <c r="N18" s="12">
        <v>355</v>
      </c>
      <c r="O18" s="12">
        <v>355</v>
      </c>
      <c r="P18" s="13">
        <f t="shared" si="2"/>
        <v>4260</v>
      </c>
    </row>
    <row r="19" spans="1:16" x14ac:dyDescent="0.35">
      <c r="A19" s="1">
        <v>7055</v>
      </c>
      <c r="B19" s="2" t="s">
        <v>30</v>
      </c>
      <c r="C19" s="11">
        <v>350</v>
      </c>
      <c r="D19" s="12"/>
      <c r="E19" s="12"/>
      <c r="F19" s="12"/>
      <c r="G19" s="12">
        <v>350</v>
      </c>
      <c r="H19" s="12"/>
      <c r="I19" s="12"/>
      <c r="J19" s="12"/>
      <c r="K19" s="12"/>
      <c r="L19" s="12"/>
      <c r="M19" s="12"/>
      <c r="N19" s="12"/>
      <c r="O19" s="12"/>
      <c r="P19" s="13">
        <f t="shared" si="2"/>
        <v>350</v>
      </c>
    </row>
    <row r="20" spans="1:16" x14ac:dyDescent="0.35">
      <c r="A20" s="1">
        <v>7060</v>
      </c>
      <c r="B20" s="2" t="s">
        <v>31</v>
      </c>
      <c r="C20" s="11">
        <v>276</v>
      </c>
      <c r="D20" s="12">
        <v>23</v>
      </c>
      <c r="E20" s="12">
        <v>23</v>
      </c>
      <c r="F20" s="12">
        <v>23</v>
      </c>
      <c r="G20" s="12">
        <v>23</v>
      </c>
      <c r="H20" s="12">
        <v>23</v>
      </c>
      <c r="I20" s="12">
        <v>23</v>
      </c>
      <c r="J20" s="12">
        <v>23</v>
      </c>
      <c r="K20" s="12">
        <v>23</v>
      </c>
      <c r="L20" s="12">
        <v>23</v>
      </c>
      <c r="M20" s="12">
        <v>23</v>
      </c>
      <c r="N20" s="12">
        <v>23</v>
      </c>
      <c r="O20" s="12">
        <v>23</v>
      </c>
      <c r="P20" s="13">
        <f t="shared" si="2"/>
        <v>276</v>
      </c>
    </row>
    <row r="21" spans="1:16" x14ac:dyDescent="0.35">
      <c r="A21" s="1">
        <v>7062</v>
      </c>
      <c r="B21" s="2" t="s">
        <v>32</v>
      </c>
      <c r="C21" s="11">
        <v>420</v>
      </c>
      <c r="D21" s="12">
        <v>35</v>
      </c>
      <c r="E21" s="12">
        <v>35</v>
      </c>
      <c r="F21" s="12">
        <v>35</v>
      </c>
      <c r="G21" s="12">
        <v>35</v>
      </c>
      <c r="H21" s="12">
        <v>35</v>
      </c>
      <c r="I21" s="12">
        <v>35</v>
      </c>
      <c r="J21" s="12">
        <v>35</v>
      </c>
      <c r="K21" s="12">
        <v>35</v>
      </c>
      <c r="L21" s="12">
        <v>35</v>
      </c>
      <c r="M21" s="12">
        <v>35</v>
      </c>
      <c r="N21" s="12">
        <v>35</v>
      </c>
      <c r="O21" s="12">
        <v>35</v>
      </c>
      <c r="P21" s="13">
        <f t="shared" si="2"/>
        <v>420</v>
      </c>
    </row>
    <row r="22" spans="1:16" x14ac:dyDescent="0.35">
      <c r="A22" s="1">
        <v>7065</v>
      </c>
      <c r="B22" s="2" t="s">
        <v>33</v>
      </c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f t="shared" si="2"/>
        <v>0</v>
      </c>
    </row>
    <row r="23" spans="1:16" x14ac:dyDescent="0.35">
      <c r="A23" s="1">
        <v>7080</v>
      </c>
      <c r="B23" s="2" t="s">
        <v>34</v>
      </c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f t="shared" si="2"/>
        <v>0</v>
      </c>
    </row>
    <row r="24" spans="1:16" x14ac:dyDescent="0.35">
      <c r="A24" s="1">
        <v>7086</v>
      </c>
      <c r="B24" s="2" t="s">
        <v>35</v>
      </c>
      <c r="C24" s="11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>
        <f t="shared" si="2"/>
        <v>0</v>
      </c>
    </row>
    <row r="25" spans="1:16" ht="15" thickBot="1" x14ac:dyDescent="0.4">
      <c r="A25" s="1">
        <v>7090</v>
      </c>
      <c r="B25" s="2" t="s">
        <v>36</v>
      </c>
      <c r="C25" s="11">
        <v>816</v>
      </c>
      <c r="D25" s="12">
        <v>68</v>
      </c>
      <c r="E25" s="12">
        <v>68</v>
      </c>
      <c r="F25" s="12">
        <v>68</v>
      </c>
      <c r="G25" s="12">
        <v>68</v>
      </c>
      <c r="H25" s="12">
        <v>68</v>
      </c>
      <c r="I25" s="12">
        <v>68</v>
      </c>
      <c r="J25" s="12">
        <v>68</v>
      </c>
      <c r="K25" s="12">
        <v>68</v>
      </c>
      <c r="L25" s="12">
        <v>68</v>
      </c>
      <c r="M25" s="12">
        <v>68</v>
      </c>
      <c r="N25" s="12">
        <v>68</v>
      </c>
      <c r="O25" s="12">
        <v>68</v>
      </c>
      <c r="P25" s="13">
        <f t="shared" si="2"/>
        <v>816</v>
      </c>
    </row>
    <row r="26" spans="1:16" ht="15" thickBot="1" x14ac:dyDescent="0.4">
      <c r="A26" s="1"/>
      <c r="B26" s="14" t="s">
        <v>37</v>
      </c>
      <c r="C26" s="15">
        <f>SUM(C16:C25)</f>
        <v>30854</v>
      </c>
      <c r="D26" s="16">
        <f t="shared" ref="D26:P26" si="3">SUM(D16:D25)</f>
        <v>2542</v>
      </c>
      <c r="E26" s="16">
        <f t="shared" si="3"/>
        <v>2542</v>
      </c>
      <c r="F26" s="16">
        <f t="shared" si="3"/>
        <v>2542</v>
      </c>
      <c r="G26" s="16">
        <f t="shared" si="3"/>
        <v>2892</v>
      </c>
      <c r="H26" s="16">
        <f t="shared" si="3"/>
        <v>2542</v>
      </c>
      <c r="I26" s="16">
        <f t="shared" si="3"/>
        <v>2542</v>
      </c>
      <c r="J26" s="16">
        <f t="shared" si="3"/>
        <v>2542</v>
      </c>
      <c r="K26" s="16">
        <f t="shared" si="3"/>
        <v>2542</v>
      </c>
      <c r="L26" s="16">
        <f t="shared" si="3"/>
        <v>2542</v>
      </c>
      <c r="M26" s="16">
        <f t="shared" si="3"/>
        <v>2542</v>
      </c>
      <c r="N26" s="16">
        <f t="shared" si="3"/>
        <v>2542</v>
      </c>
      <c r="O26" s="16">
        <f t="shared" si="3"/>
        <v>2542</v>
      </c>
      <c r="P26" s="17">
        <f t="shared" si="3"/>
        <v>30854</v>
      </c>
    </row>
    <row r="27" spans="1:16" x14ac:dyDescent="0.35">
      <c r="A27" s="1"/>
      <c r="B27" s="2"/>
      <c r="C27" s="1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0"/>
    </row>
    <row r="28" spans="1:16" x14ac:dyDescent="0.35">
      <c r="A28" s="1">
        <v>7130</v>
      </c>
      <c r="B28" s="2" t="s">
        <v>38</v>
      </c>
      <c r="C28" s="11">
        <v>1506</v>
      </c>
      <c r="D28" s="12">
        <v>1506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>
        <f t="shared" ref="P28:P31" si="4">SUM(D28:O28)</f>
        <v>1506</v>
      </c>
    </row>
    <row r="29" spans="1:16" x14ac:dyDescent="0.35">
      <c r="A29" s="1">
        <v>7131</v>
      </c>
      <c r="B29" s="2" t="s">
        <v>39</v>
      </c>
      <c r="C29" s="11">
        <v>124154</v>
      </c>
      <c r="D29" s="12">
        <v>12415</v>
      </c>
      <c r="E29" s="12">
        <v>12415</v>
      </c>
      <c r="F29" s="12">
        <v>12415</v>
      </c>
      <c r="G29" s="12">
        <v>12415</v>
      </c>
      <c r="H29" s="12">
        <v>12416</v>
      </c>
      <c r="I29" s="12">
        <v>12415</v>
      </c>
      <c r="J29" s="12">
        <v>12415</v>
      </c>
      <c r="K29" s="12">
        <v>12416</v>
      </c>
      <c r="L29" s="12">
        <v>12416</v>
      </c>
      <c r="M29" s="12">
        <v>12416</v>
      </c>
      <c r="N29" s="12"/>
      <c r="O29" s="12"/>
      <c r="P29" s="13">
        <f t="shared" si="4"/>
        <v>124154</v>
      </c>
    </row>
    <row r="30" spans="1:16" x14ac:dyDescent="0.35">
      <c r="A30" s="1">
        <v>7132</v>
      </c>
      <c r="B30" s="2" t="s">
        <v>40</v>
      </c>
      <c r="C30" s="11">
        <v>2995</v>
      </c>
      <c r="D30" s="12">
        <v>2995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>
        <f t="shared" si="4"/>
        <v>2995</v>
      </c>
    </row>
    <row r="31" spans="1:16" ht="15" thickBot="1" x14ac:dyDescent="0.4">
      <c r="A31" s="1">
        <v>7133</v>
      </c>
      <c r="B31" s="2" t="s">
        <v>41</v>
      </c>
      <c r="C31" s="11">
        <v>860</v>
      </c>
      <c r="D31" s="12">
        <v>860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>
        <f t="shared" si="4"/>
        <v>860</v>
      </c>
    </row>
    <row r="32" spans="1:16" ht="15" thickBot="1" x14ac:dyDescent="0.4">
      <c r="A32" s="1"/>
      <c r="B32" s="14" t="s">
        <v>42</v>
      </c>
      <c r="C32" s="15">
        <f>SUM(C28:C31)</f>
        <v>129515</v>
      </c>
      <c r="D32" s="16">
        <f t="shared" ref="D32:O32" si="5">SUM(D28)</f>
        <v>1506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17">
        <f>SUM(P28:P31)</f>
        <v>129515</v>
      </c>
    </row>
    <row r="33" spans="1:16" x14ac:dyDescent="0.35">
      <c r="A33" s="1"/>
      <c r="B33" s="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0"/>
    </row>
    <row r="34" spans="1:16" x14ac:dyDescent="0.35">
      <c r="A34" s="1">
        <v>7230</v>
      </c>
      <c r="B34" s="2" t="s">
        <v>43</v>
      </c>
      <c r="C34" s="11">
        <v>5748</v>
      </c>
      <c r="D34" s="12">
        <v>479</v>
      </c>
      <c r="E34" s="12">
        <v>479</v>
      </c>
      <c r="F34" s="12">
        <v>479</v>
      </c>
      <c r="G34" s="12">
        <v>479</v>
      </c>
      <c r="H34" s="12">
        <v>479</v>
      </c>
      <c r="I34" s="12">
        <v>479</v>
      </c>
      <c r="J34" s="12">
        <v>479</v>
      </c>
      <c r="K34" s="12">
        <v>479</v>
      </c>
      <c r="L34" s="12">
        <v>479</v>
      </c>
      <c r="M34" s="12">
        <v>479</v>
      </c>
      <c r="N34" s="12">
        <v>479</v>
      </c>
      <c r="O34" s="12">
        <v>479</v>
      </c>
      <c r="P34" s="13">
        <f>SUM(D34:O34)</f>
        <v>5748</v>
      </c>
    </row>
    <row r="35" spans="1:16" x14ac:dyDescent="0.35">
      <c r="A35" s="1">
        <v>7240</v>
      </c>
      <c r="B35" s="2" t="s">
        <v>44</v>
      </c>
      <c r="C35" s="11">
        <v>120</v>
      </c>
      <c r="D35" s="12">
        <v>10</v>
      </c>
      <c r="E35" s="12">
        <v>10</v>
      </c>
      <c r="F35" s="12">
        <v>10</v>
      </c>
      <c r="G35" s="12">
        <v>10</v>
      </c>
      <c r="H35" s="12">
        <v>10</v>
      </c>
      <c r="I35" s="12">
        <v>10</v>
      </c>
      <c r="J35" s="12">
        <v>10</v>
      </c>
      <c r="K35" s="12">
        <v>10</v>
      </c>
      <c r="L35" s="12">
        <v>10</v>
      </c>
      <c r="M35" s="12">
        <v>10</v>
      </c>
      <c r="N35" s="12">
        <v>10</v>
      </c>
      <c r="O35" s="12">
        <v>10</v>
      </c>
      <c r="P35" s="13">
        <f t="shared" ref="P35:P36" si="6">SUM(D35:O35)</f>
        <v>120</v>
      </c>
    </row>
    <row r="36" spans="1:16" x14ac:dyDescent="0.35">
      <c r="A36" s="1">
        <v>7250</v>
      </c>
      <c r="B36" s="2" t="s">
        <v>45</v>
      </c>
      <c r="C36" s="11">
        <v>1500</v>
      </c>
      <c r="D36" s="12">
        <v>125</v>
      </c>
      <c r="E36" s="12">
        <v>125</v>
      </c>
      <c r="F36" s="12">
        <v>125</v>
      </c>
      <c r="G36" s="12">
        <v>125</v>
      </c>
      <c r="H36" s="12">
        <v>125</v>
      </c>
      <c r="I36" s="12">
        <v>125</v>
      </c>
      <c r="J36" s="12">
        <v>125</v>
      </c>
      <c r="K36" s="12">
        <v>125</v>
      </c>
      <c r="L36" s="12">
        <v>125</v>
      </c>
      <c r="M36" s="12">
        <v>125</v>
      </c>
      <c r="N36" s="12">
        <v>125</v>
      </c>
      <c r="O36" s="12">
        <v>125</v>
      </c>
      <c r="P36" s="13">
        <f t="shared" si="6"/>
        <v>1500</v>
      </c>
    </row>
    <row r="37" spans="1:16" x14ac:dyDescent="0.35">
      <c r="A37" s="1">
        <v>7258</v>
      </c>
      <c r="B37" s="2" t="s">
        <v>46</v>
      </c>
      <c r="C37" s="11">
        <v>3000</v>
      </c>
      <c r="D37" s="12">
        <v>250</v>
      </c>
      <c r="E37" s="12">
        <v>250</v>
      </c>
      <c r="F37" s="12">
        <v>250</v>
      </c>
      <c r="G37" s="12">
        <v>250</v>
      </c>
      <c r="H37" s="12">
        <v>250</v>
      </c>
      <c r="I37" s="12">
        <v>250</v>
      </c>
      <c r="J37" s="12">
        <v>250</v>
      </c>
      <c r="K37" s="12">
        <v>250</v>
      </c>
      <c r="L37" s="12">
        <v>250</v>
      </c>
      <c r="M37" s="12">
        <v>250</v>
      </c>
      <c r="N37" s="12">
        <v>250</v>
      </c>
      <c r="O37" s="12">
        <v>250</v>
      </c>
      <c r="P37" s="13">
        <f>SUM(D37:O37)</f>
        <v>3000</v>
      </c>
    </row>
    <row r="38" spans="1:16" x14ac:dyDescent="0.35">
      <c r="A38" s="1">
        <v>7270</v>
      </c>
      <c r="B38" s="2" t="s">
        <v>47</v>
      </c>
      <c r="C38" s="11">
        <v>600</v>
      </c>
      <c r="D38" s="12">
        <v>50</v>
      </c>
      <c r="E38" s="12">
        <v>50</v>
      </c>
      <c r="F38" s="12">
        <v>50</v>
      </c>
      <c r="G38" s="12">
        <v>50</v>
      </c>
      <c r="H38" s="12">
        <v>50</v>
      </c>
      <c r="I38" s="12">
        <v>50</v>
      </c>
      <c r="J38" s="12">
        <v>50</v>
      </c>
      <c r="K38" s="12">
        <v>50</v>
      </c>
      <c r="L38" s="12">
        <v>50</v>
      </c>
      <c r="M38" s="12">
        <v>50</v>
      </c>
      <c r="N38" s="12">
        <v>50</v>
      </c>
      <c r="O38" s="12">
        <v>50</v>
      </c>
      <c r="P38" s="13">
        <f>SUM(D38:O38)</f>
        <v>600</v>
      </c>
    </row>
    <row r="39" spans="1:16" x14ac:dyDescent="0.35">
      <c r="A39" s="1">
        <v>7280</v>
      </c>
      <c r="B39" s="2" t="s">
        <v>48</v>
      </c>
      <c r="C39" s="11">
        <v>5000</v>
      </c>
      <c r="D39" s="12">
        <v>416</v>
      </c>
      <c r="E39" s="12">
        <v>416</v>
      </c>
      <c r="F39" s="12">
        <v>416</v>
      </c>
      <c r="G39" s="12">
        <v>416</v>
      </c>
      <c r="H39" s="12">
        <v>417</v>
      </c>
      <c r="I39" s="12">
        <v>417</v>
      </c>
      <c r="J39" s="12">
        <v>417</v>
      </c>
      <c r="K39" s="12">
        <v>417</v>
      </c>
      <c r="L39" s="12">
        <v>417</v>
      </c>
      <c r="M39" s="12">
        <v>417</v>
      </c>
      <c r="N39" s="12">
        <v>417</v>
      </c>
      <c r="O39" s="12">
        <v>417</v>
      </c>
      <c r="P39" s="13">
        <f>SUM(D39:O39)</f>
        <v>5000</v>
      </c>
    </row>
    <row r="40" spans="1:16" ht="15" thickBot="1" x14ac:dyDescent="0.4">
      <c r="A40" s="1">
        <v>7290</v>
      </c>
      <c r="B40" s="2" t="s">
        <v>49</v>
      </c>
      <c r="C40" s="11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>
        <f>SUM(D40:O40)</f>
        <v>0</v>
      </c>
    </row>
    <row r="41" spans="1:16" ht="15" thickBot="1" x14ac:dyDescent="0.4">
      <c r="A41" s="1"/>
      <c r="B41" s="14" t="s">
        <v>50</v>
      </c>
      <c r="C41" s="15">
        <f>SUM(C34:C40)</f>
        <v>15968</v>
      </c>
      <c r="D41" s="16">
        <f t="shared" ref="D41:P41" si="7">SUM(D34:D40)</f>
        <v>1330</v>
      </c>
      <c r="E41" s="16">
        <f t="shared" si="7"/>
        <v>1330</v>
      </c>
      <c r="F41" s="16">
        <f t="shared" si="7"/>
        <v>1330</v>
      </c>
      <c r="G41" s="16">
        <f t="shared" si="7"/>
        <v>1330</v>
      </c>
      <c r="H41" s="16">
        <f t="shared" si="7"/>
        <v>1331</v>
      </c>
      <c r="I41" s="16">
        <f t="shared" si="7"/>
        <v>1331</v>
      </c>
      <c r="J41" s="16">
        <f t="shared" si="7"/>
        <v>1331</v>
      </c>
      <c r="K41" s="16">
        <f t="shared" si="7"/>
        <v>1331</v>
      </c>
      <c r="L41" s="16">
        <f t="shared" si="7"/>
        <v>1331</v>
      </c>
      <c r="M41" s="16">
        <f t="shared" si="7"/>
        <v>1331</v>
      </c>
      <c r="N41" s="16">
        <f t="shared" si="7"/>
        <v>1331</v>
      </c>
      <c r="O41" s="16">
        <f t="shared" si="7"/>
        <v>1331</v>
      </c>
      <c r="P41" s="17">
        <f t="shared" si="7"/>
        <v>15968</v>
      </c>
    </row>
    <row r="42" spans="1:16" x14ac:dyDescent="0.35">
      <c r="A42" s="1"/>
      <c r="B42" s="2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0"/>
    </row>
    <row r="43" spans="1:16" x14ac:dyDescent="0.35">
      <c r="A43" s="1">
        <v>7320</v>
      </c>
      <c r="B43" s="2" t="s">
        <v>51</v>
      </c>
      <c r="C43" s="11">
        <v>1984</v>
      </c>
      <c r="D43" s="12">
        <v>165</v>
      </c>
      <c r="E43" s="12">
        <v>165</v>
      </c>
      <c r="F43" s="12">
        <v>165</v>
      </c>
      <c r="G43" s="12">
        <v>165</v>
      </c>
      <c r="H43" s="12">
        <v>165</v>
      </c>
      <c r="I43" s="12">
        <v>165</v>
      </c>
      <c r="J43" s="12">
        <v>165</v>
      </c>
      <c r="K43" s="12">
        <v>165</v>
      </c>
      <c r="L43" s="12">
        <v>166</v>
      </c>
      <c r="M43" s="12">
        <v>166</v>
      </c>
      <c r="N43" s="12">
        <v>166</v>
      </c>
      <c r="O43" s="12">
        <v>166</v>
      </c>
      <c r="P43" s="13">
        <f>SUM(D43:O43)</f>
        <v>1984</v>
      </c>
    </row>
    <row r="44" spans="1:16" x14ac:dyDescent="0.35">
      <c r="A44" s="1">
        <v>7370</v>
      </c>
      <c r="B44" s="2" t="s">
        <v>52</v>
      </c>
      <c r="C44" s="11">
        <v>102000</v>
      </c>
      <c r="D44" s="12">
        <v>5000</v>
      </c>
      <c r="E44" s="12">
        <v>5000</v>
      </c>
      <c r="F44" s="12">
        <v>6000</v>
      </c>
      <c r="G44" s="12">
        <v>6000</v>
      </c>
      <c r="H44" s="12">
        <v>10000</v>
      </c>
      <c r="I44" s="12">
        <v>13200</v>
      </c>
      <c r="J44" s="12">
        <v>13200</v>
      </c>
      <c r="K44" s="12">
        <v>13200</v>
      </c>
      <c r="L44" s="12">
        <v>14800</v>
      </c>
      <c r="M44" s="12">
        <v>9600</v>
      </c>
      <c r="N44" s="12">
        <v>3000</v>
      </c>
      <c r="O44" s="12">
        <v>3000</v>
      </c>
      <c r="P44" s="13">
        <f>SUM(D44:O44)</f>
        <v>102000</v>
      </c>
    </row>
    <row r="45" spans="1:16" ht="15" thickBot="1" x14ac:dyDescent="0.4">
      <c r="A45" s="1">
        <v>7371</v>
      </c>
      <c r="B45" s="2" t="s">
        <v>53</v>
      </c>
      <c r="C45" s="11">
        <v>74263</v>
      </c>
      <c r="D45" s="12">
        <v>6188</v>
      </c>
      <c r="E45" s="12">
        <v>6188</v>
      </c>
      <c r="F45" s="12">
        <v>6188</v>
      </c>
      <c r="G45" s="12">
        <v>6188</v>
      </c>
      <c r="H45" s="12">
        <v>6188</v>
      </c>
      <c r="I45" s="12">
        <v>6189</v>
      </c>
      <c r="J45" s="12">
        <v>6189</v>
      </c>
      <c r="K45" s="12">
        <v>6189</v>
      </c>
      <c r="L45" s="12">
        <v>6189</v>
      </c>
      <c r="M45" s="12">
        <v>6189</v>
      </c>
      <c r="N45" s="12">
        <v>6189</v>
      </c>
      <c r="O45" s="12">
        <v>6189</v>
      </c>
      <c r="P45" s="13">
        <f>SUM(D45:O45)</f>
        <v>74263</v>
      </c>
    </row>
    <row r="46" spans="1:16" ht="15" thickBot="1" x14ac:dyDescent="0.4">
      <c r="A46" s="1"/>
      <c r="B46" s="14" t="s">
        <v>54</v>
      </c>
      <c r="C46" s="15">
        <f>SUM(C43:C45)</f>
        <v>178247</v>
      </c>
      <c r="D46" s="16">
        <f t="shared" ref="D46:P46" si="8">SUM(D43:D45)</f>
        <v>11353</v>
      </c>
      <c r="E46" s="16">
        <f t="shared" si="8"/>
        <v>11353</v>
      </c>
      <c r="F46" s="16">
        <f t="shared" si="8"/>
        <v>12353</v>
      </c>
      <c r="G46" s="16">
        <f t="shared" si="8"/>
        <v>12353</v>
      </c>
      <c r="H46" s="16">
        <f t="shared" si="8"/>
        <v>16353</v>
      </c>
      <c r="I46" s="16">
        <f t="shared" si="8"/>
        <v>19554</v>
      </c>
      <c r="J46" s="16">
        <f t="shared" si="8"/>
        <v>19554</v>
      </c>
      <c r="K46" s="16">
        <f t="shared" si="8"/>
        <v>19554</v>
      </c>
      <c r="L46" s="16">
        <f t="shared" si="8"/>
        <v>21155</v>
      </c>
      <c r="M46" s="16">
        <f t="shared" si="8"/>
        <v>15955</v>
      </c>
      <c r="N46" s="16">
        <f t="shared" si="8"/>
        <v>9355</v>
      </c>
      <c r="O46" s="16">
        <f t="shared" si="8"/>
        <v>9355</v>
      </c>
      <c r="P46" s="17">
        <f t="shared" si="8"/>
        <v>178247</v>
      </c>
    </row>
    <row r="47" spans="1:16" ht="15" thickBot="1" x14ac:dyDescent="0.4">
      <c r="A47" s="1"/>
      <c r="B47" s="2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8" spans="1:16" x14ac:dyDescent="0.35">
      <c r="A48" s="2" t="s">
        <v>55</v>
      </c>
      <c r="B48" s="19">
        <v>2020</v>
      </c>
      <c r="C48" s="20"/>
      <c r="P48" s="4">
        <v>2020</v>
      </c>
    </row>
    <row r="49" spans="1:16" ht="15" thickBot="1" x14ac:dyDescent="0.4">
      <c r="A49" s="1" t="s">
        <v>2</v>
      </c>
      <c r="B49" s="21" t="s">
        <v>56</v>
      </c>
      <c r="C49" s="22"/>
      <c r="D49" s="6" t="s">
        <v>4</v>
      </c>
      <c r="E49" s="6" t="s">
        <v>5</v>
      </c>
      <c r="F49" s="6" t="s">
        <v>6</v>
      </c>
      <c r="G49" s="6" t="s">
        <v>7</v>
      </c>
      <c r="H49" s="6" t="s">
        <v>8</v>
      </c>
      <c r="I49" s="6" t="s">
        <v>9</v>
      </c>
      <c r="J49" s="6" t="s">
        <v>10</v>
      </c>
      <c r="K49" s="6" t="s">
        <v>11</v>
      </c>
      <c r="L49" s="6" t="s">
        <v>12</v>
      </c>
      <c r="M49" s="6" t="s">
        <v>13</v>
      </c>
      <c r="N49" s="6" t="s">
        <v>14</v>
      </c>
      <c r="O49" s="7" t="s">
        <v>15</v>
      </c>
      <c r="P49" s="8" t="s">
        <v>16</v>
      </c>
    </row>
    <row r="50" spans="1:16" x14ac:dyDescent="0.35">
      <c r="A50" s="1">
        <v>7410</v>
      </c>
      <c r="B50" s="23" t="s">
        <v>57</v>
      </c>
      <c r="C50" s="24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>
        <f t="shared" ref="P50:P55" si="9">SUM(D50:O50)</f>
        <v>0</v>
      </c>
    </row>
    <row r="51" spans="1:16" x14ac:dyDescent="0.35">
      <c r="A51" s="1">
        <v>7415</v>
      </c>
      <c r="B51" s="23" t="s">
        <v>58</v>
      </c>
      <c r="C51" s="24">
        <v>54000</v>
      </c>
      <c r="D51" s="12">
        <v>4500</v>
      </c>
      <c r="E51" s="12">
        <v>4500</v>
      </c>
      <c r="F51" s="12">
        <v>4500</v>
      </c>
      <c r="G51" s="12">
        <v>4500</v>
      </c>
      <c r="H51" s="12">
        <v>4500</v>
      </c>
      <c r="I51" s="12">
        <v>4500</v>
      </c>
      <c r="J51" s="12">
        <v>4500</v>
      </c>
      <c r="K51" s="12">
        <v>4500</v>
      </c>
      <c r="L51" s="12">
        <v>4500</v>
      </c>
      <c r="M51" s="12">
        <v>4500</v>
      </c>
      <c r="N51" s="12">
        <v>4500</v>
      </c>
      <c r="O51" s="12">
        <v>4500</v>
      </c>
      <c r="P51" s="13">
        <f t="shared" si="9"/>
        <v>54000</v>
      </c>
    </row>
    <row r="52" spans="1:16" x14ac:dyDescent="0.35">
      <c r="A52" s="1">
        <v>7425</v>
      </c>
      <c r="B52" s="23" t="s">
        <v>59</v>
      </c>
      <c r="C52" s="24">
        <v>6240</v>
      </c>
      <c r="D52" s="12"/>
      <c r="E52" s="12"/>
      <c r="F52" s="12">
        <v>2000</v>
      </c>
      <c r="G52" s="12"/>
      <c r="H52" s="12"/>
      <c r="I52" s="12">
        <v>2000</v>
      </c>
      <c r="J52" s="12"/>
      <c r="K52" s="12"/>
      <c r="L52" s="12">
        <v>2240</v>
      </c>
      <c r="M52" s="12"/>
      <c r="N52" s="12"/>
      <c r="O52" s="12"/>
      <c r="P52" s="13">
        <f t="shared" si="9"/>
        <v>6240</v>
      </c>
    </row>
    <row r="53" spans="1:16" x14ac:dyDescent="0.35">
      <c r="A53" s="1">
        <v>7430</v>
      </c>
      <c r="B53" s="23" t="s">
        <v>60</v>
      </c>
      <c r="C53" s="24">
        <v>6000</v>
      </c>
      <c r="D53" s="12"/>
      <c r="E53" s="12"/>
      <c r="F53" s="12"/>
      <c r="G53" s="12">
        <v>6000</v>
      </c>
      <c r="H53" s="12"/>
      <c r="I53" s="12"/>
      <c r="J53" s="12"/>
      <c r="K53" s="12"/>
      <c r="L53" s="12"/>
      <c r="M53" s="12"/>
      <c r="N53" s="12"/>
      <c r="O53" s="12"/>
      <c r="P53" s="13">
        <f t="shared" si="9"/>
        <v>6000</v>
      </c>
    </row>
    <row r="54" spans="1:16" x14ac:dyDescent="0.35">
      <c r="A54" s="1">
        <v>7440</v>
      </c>
      <c r="B54" s="23" t="s">
        <v>61</v>
      </c>
      <c r="C54" s="24">
        <v>13884</v>
      </c>
      <c r="D54" s="12"/>
      <c r="E54" s="12"/>
      <c r="F54" s="12"/>
      <c r="G54" s="12">
        <v>1984</v>
      </c>
      <c r="H54" s="12">
        <v>1984</v>
      </c>
      <c r="I54" s="12">
        <v>1984</v>
      </c>
      <c r="J54" s="12">
        <v>1983</v>
      </c>
      <c r="K54" s="12">
        <v>1983</v>
      </c>
      <c r="L54" s="12">
        <v>1983</v>
      </c>
      <c r="M54" s="12">
        <v>1983</v>
      </c>
      <c r="N54" s="12"/>
      <c r="O54" s="12"/>
      <c r="P54" s="13">
        <f t="shared" si="9"/>
        <v>13884</v>
      </c>
    </row>
    <row r="55" spans="1:16" x14ac:dyDescent="0.35">
      <c r="A55" s="1">
        <v>7460</v>
      </c>
      <c r="B55" s="25" t="s">
        <v>62</v>
      </c>
      <c r="C55" s="24">
        <v>11640</v>
      </c>
      <c r="D55" s="12">
        <v>970</v>
      </c>
      <c r="E55" s="12">
        <v>970</v>
      </c>
      <c r="F55" s="12">
        <v>970</v>
      </c>
      <c r="G55" s="12">
        <v>970</v>
      </c>
      <c r="H55" s="12">
        <v>970</v>
      </c>
      <c r="I55" s="12">
        <v>970</v>
      </c>
      <c r="J55" s="12">
        <v>970</v>
      </c>
      <c r="K55" s="12">
        <v>970</v>
      </c>
      <c r="L55" s="12">
        <v>970</v>
      </c>
      <c r="M55" s="12">
        <v>970</v>
      </c>
      <c r="N55" s="12">
        <v>970</v>
      </c>
      <c r="O55" s="12">
        <v>970</v>
      </c>
      <c r="P55" s="13">
        <f t="shared" si="9"/>
        <v>11640</v>
      </c>
    </row>
    <row r="56" spans="1:16" ht="15" thickBot="1" x14ac:dyDescent="0.4">
      <c r="A56" s="1"/>
      <c r="B56" s="26" t="s">
        <v>63</v>
      </c>
      <c r="C56" s="15">
        <f>SUM(C51:C55)</f>
        <v>91764</v>
      </c>
      <c r="D56" s="16">
        <f t="shared" ref="D56:P56" si="10">SUM(D50:D55)</f>
        <v>5470</v>
      </c>
      <c r="E56" s="16">
        <f t="shared" si="10"/>
        <v>5470</v>
      </c>
      <c r="F56" s="16">
        <f t="shared" si="10"/>
        <v>7470</v>
      </c>
      <c r="G56" s="16">
        <f t="shared" si="10"/>
        <v>13454</v>
      </c>
      <c r="H56" s="16">
        <f t="shared" si="10"/>
        <v>7454</v>
      </c>
      <c r="I56" s="16">
        <f t="shared" si="10"/>
        <v>9454</v>
      </c>
      <c r="J56" s="16">
        <f t="shared" si="10"/>
        <v>7453</v>
      </c>
      <c r="K56" s="16">
        <f t="shared" si="10"/>
        <v>7453</v>
      </c>
      <c r="L56" s="16">
        <f t="shared" si="10"/>
        <v>9693</v>
      </c>
      <c r="M56" s="16">
        <f t="shared" si="10"/>
        <v>7453</v>
      </c>
      <c r="N56" s="16">
        <f t="shared" si="10"/>
        <v>5470</v>
      </c>
      <c r="O56" s="16">
        <f t="shared" si="10"/>
        <v>5470</v>
      </c>
      <c r="P56" s="17">
        <f t="shared" si="10"/>
        <v>91764</v>
      </c>
    </row>
    <row r="57" spans="1:16" x14ac:dyDescent="0.35">
      <c r="A57" s="1"/>
      <c r="B57" s="2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0"/>
    </row>
    <row r="58" spans="1:16" x14ac:dyDescent="0.35">
      <c r="A58" s="1">
        <v>7515</v>
      </c>
      <c r="B58" s="2" t="s">
        <v>64</v>
      </c>
      <c r="C58" s="11">
        <v>4200</v>
      </c>
      <c r="D58" s="12"/>
      <c r="E58" s="12"/>
      <c r="F58" s="12"/>
      <c r="G58" s="12">
        <v>2000</v>
      </c>
      <c r="H58" s="12">
        <v>2200</v>
      </c>
      <c r="I58" s="12"/>
      <c r="J58" s="12"/>
      <c r="K58" s="12"/>
      <c r="L58" s="12"/>
      <c r="M58" s="12"/>
      <c r="N58" s="12"/>
      <c r="O58" s="12"/>
      <c r="P58" s="13">
        <f>SUM(D58:O58)</f>
        <v>4200</v>
      </c>
    </row>
    <row r="59" spans="1:16" x14ac:dyDescent="0.35">
      <c r="A59" s="1">
        <v>7615</v>
      </c>
      <c r="B59" s="2" t="s">
        <v>65</v>
      </c>
      <c r="C59" s="11">
        <v>2400</v>
      </c>
      <c r="D59" s="12"/>
      <c r="E59" s="12"/>
      <c r="F59" s="12"/>
      <c r="G59" s="12"/>
      <c r="H59" s="12">
        <v>1000</v>
      </c>
      <c r="I59" s="12">
        <v>1000</v>
      </c>
      <c r="J59" s="12">
        <v>400</v>
      </c>
      <c r="K59" s="12"/>
      <c r="L59" s="12"/>
      <c r="M59" s="12"/>
      <c r="N59" s="12"/>
      <c r="O59" s="12"/>
      <c r="P59" s="13">
        <f>SUM(D59:O59)</f>
        <v>2400</v>
      </c>
    </row>
    <row r="60" spans="1:16" ht="15" thickBot="1" x14ac:dyDescent="0.4">
      <c r="A60" s="1">
        <v>7630</v>
      </c>
      <c r="B60" s="2" t="s">
        <v>66</v>
      </c>
      <c r="C60" s="11">
        <v>55000</v>
      </c>
      <c r="D60" s="12">
        <v>11500</v>
      </c>
      <c r="E60" s="12">
        <v>10500</v>
      </c>
      <c r="F60" s="12">
        <v>6500</v>
      </c>
      <c r="G60" s="12"/>
      <c r="H60" s="12"/>
      <c r="I60" s="12"/>
      <c r="J60" s="12"/>
      <c r="K60" s="12"/>
      <c r="L60" s="12"/>
      <c r="M60" s="12">
        <v>2500</v>
      </c>
      <c r="N60" s="12">
        <v>10500</v>
      </c>
      <c r="O60" s="12">
        <v>13500</v>
      </c>
      <c r="P60" s="13">
        <f>SUM(D60:O60)</f>
        <v>55000</v>
      </c>
    </row>
    <row r="61" spans="1:16" ht="15" thickBot="1" x14ac:dyDescent="0.4">
      <c r="A61" s="1"/>
      <c r="B61" s="14" t="s">
        <v>67</v>
      </c>
      <c r="C61" s="15">
        <f>SUM(C58:C60)</f>
        <v>61600</v>
      </c>
      <c r="D61" s="16">
        <f t="shared" ref="D61:P61" si="11">SUM(D58:D60)</f>
        <v>11500</v>
      </c>
      <c r="E61" s="16">
        <f t="shared" si="11"/>
        <v>10500</v>
      </c>
      <c r="F61" s="16">
        <f t="shared" si="11"/>
        <v>6500</v>
      </c>
      <c r="G61" s="16">
        <f t="shared" si="11"/>
        <v>2000</v>
      </c>
      <c r="H61" s="16">
        <f t="shared" si="11"/>
        <v>3200</v>
      </c>
      <c r="I61" s="16">
        <f t="shared" si="11"/>
        <v>1000</v>
      </c>
      <c r="J61" s="16">
        <f t="shared" si="11"/>
        <v>400</v>
      </c>
      <c r="K61" s="16">
        <f t="shared" si="11"/>
        <v>0</v>
      </c>
      <c r="L61" s="16">
        <f t="shared" si="11"/>
        <v>0</v>
      </c>
      <c r="M61" s="16">
        <f t="shared" si="11"/>
        <v>2500</v>
      </c>
      <c r="N61" s="16">
        <f t="shared" si="11"/>
        <v>10500</v>
      </c>
      <c r="O61" s="16">
        <f t="shared" si="11"/>
        <v>13500</v>
      </c>
      <c r="P61" s="17">
        <f t="shared" si="11"/>
        <v>61600</v>
      </c>
    </row>
    <row r="62" spans="1:16" x14ac:dyDescent="0.35">
      <c r="A62" s="1"/>
      <c r="B62" s="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0"/>
    </row>
    <row r="63" spans="1:16" ht="15" thickBot="1" x14ac:dyDescent="0.4">
      <c r="A63" s="1">
        <v>7830</v>
      </c>
      <c r="B63" s="2" t="s">
        <v>68</v>
      </c>
      <c r="C63" s="11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3">
        <f>SUM(D63:O63)</f>
        <v>0</v>
      </c>
    </row>
    <row r="64" spans="1:16" ht="15" thickBot="1" x14ac:dyDescent="0.4">
      <c r="A64" s="1"/>
      <c r="B64" s="28" t="s">
        <v>69</v>
      </c>
      <c r="C64" s="11">
        <f>SUM(C63)</f>
        <v>0</v>
      </c>
      <c r="D64" s="16">
        <f t="shared" ref="D64:P64" si="12">SUM(D63)</f>
        <v>0</v>
      </c>
      <c r="E64" s="16">
        <f t="shared" si="12"/>
        <v>0</v>
      </c>
      <c r="F64" s="16">
        <f t="shared" si="12"/>
        <v>0</v>
      </c>
      <c r="G64" s="16">
        <f t="shared" si="12"/>
        <v>0</v>
      </c>
      <c r="H64" s="16">
        <f t="shared" si="12"/>
        <v>0</v>
      </c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7">
        <f t="shared" si="12"/>
        <v>0</v>
      </c>
    </row>
    <row r="65" spans="1:16" ht="15" thickBot="1" x14ac:dyDescent="0.4">
      <c r="A65" s="1"/>
      <c r="B65" s="2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6"/>
    </row>
    <row r="66" spans="1:16" ht="15" thickBot="1" x14ac:dyDescent="0.4">
      <c r="A66" s="1"/>
      <c r="B66" s="28" t="s">
        <v>70</v>
      </c>
      <c r="C66" s="29">
        <f>C26+C32+C41+C46+C56+C61</f>
        <v>507948</v>
      </c>
      <c r="D66" s="30">
        <f t="shared" ref="D66:P66" si="13">D26+D32+D41+D46+D56+D61+D64</f>
        <v>33701</v>
      </c>
      <c r="E66" s="30">
        <f t="shared" si="13"/>
        <v>31195</v>
      </c>
      <c r="F66" s="30">
        <f t="shared" si="13"/>
        <v>30195</v>
      </c>
      <c r="G66" s="30">
        <f t="shared" si="13"/>
        <v>32029</v>
      </c>
      <c r="H66" s="30">
        <f t="shared" si="13"/>
        <v>30880</v>
      </c>
      <c r="I66" s="30">
        <f t="shared" si="13"/>
        <v>33881</v>
      </c>
      <c r="J66" s="30">
        <f t="shared" si="13"/>
        <v>31280</v>
      </c>
      <c r="K66" s="30">
        <f t="shared" si="13"/>
        <v>30880</v>
      </c>
      <c r="L66" s="30">
        <f t="shared" si="13"/>
        <v>34721</v>
      </c>
      <c r="M66" s="30">
        <f t="shared" si="13"/>
        <v>29781</v>
      </c>
      <c r="N66" s="30">
        <f t="shared" si="13"/>
        <v>29198</v>
      </c>
      <c r="O66" s="30">
        <f t="shared" si="13"/>
        <v>32198</v>
      </c>
      <c r="P66" s="31">
        <f t="shared" si="13"/>
        <v>507948</v>
      </c>
    </row>
    <row r="67" spans="1:16" ht="15" thickBot="1" x14ac:dyDescent="0.4">
      <c r="A67" s="1"/>
      <c r="B67" s="2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2"/>
    </row>
    <row r="68" spans="1:16" ht="15" thickBot="1" x14ac:dyDescent="0.4">
      <c r="A68" s="1"/>
      <c r="B68" s="28" t="s">
        <v>71</v>
      </c>
      <c r="C68" s="15">
        <f>C14-C66</f>
        <v>0</v>
      </c>
      <c r="D68" s="30">
        <f t="shared" ref="D68:P68" si="14">D14-D66</f>
        <v>8628</v>
      </c>
      <c r="E68" s="30">
        <f t="shared" si="14"/>
        <v>11134</v>
      </c>
      <c r="F68" s="30">
        <f t="shared" si="14"/>
        <v>12134</v>
      </c>
      <c r="G68" s="30">
        <f t="shared" si="14"/>
        <v>10300</v>
      </c>
      <c r="H68" s="30">
        <f t="shared" si="14"/>
        <v>11449</v>
      </c>
      <c r="I68" s="30">
        <f t="shared" si="14"/>
        <v>8448</v>
      </c>
      <c r="J68" s="30">
        <f t="shared" si="14"/>
        <v>11049</v>
      </c>
      <c r="K68" s="30">
        <f t="shared" si="14"/>
        <v>11449</v>
      </c>
      <c r="L68" s="30">
        <f t="shared" si="14"/>
        <v>7608</v>
      </c>
      <c r="M68" s="30">
        <f t="shared" si="14"/>
        <v>12548</v>
      </c>
      <c r="N68" s="30">
        <f t="shared" si="14"/>
        <v>13131</v>
      </c>
      <c r="O68" s="30">
        <f t="shared" si="14"/>
        <v>10131</v>
      </c>
      <c r="P68" s="31">
        <f t="shared" si="14"/>
        <v>0</v>
      </c>
    </row>
    <row r="69" spans="1:16" x14ac:dyDescent="0.35">
      <c r="A69" s="1"/>
      <c r="B69" s="2"/>
      <c r="C69" s="3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0"/>
    </row>
    <row r="70" spans="1:16" x14ac:dyDescent="0.35">
      <c r="A70" s="1" t="s">
        <v>72</v>
      </c>
      <c r="B70" s="2"/>
      <c r="C70" s="3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0"/>
    </row>
    <row r="71" spans="1:16" x14ac:dyDescent="0.35">
      <c r="A71" s="1"/>
      <c r="B71" s="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0"/>
    </row>
    <row r="72" spans="1:16" x14ac:dyDescent="0.35">
      <c r="A72" s="1">
        <v>9200</v>
      </c>
      <c r="B72" s="2" t="s">
        <v>73</v>
      </c>
      <c r="C72" s="35">
        <v>241116</v>
      </c>
      <c r="D72" s="12">
        <v>20093</v>
      </c>
      <c r="E72" s="12">
        <v>20093</v>
      </c>
      <c r="F72" s="12">
        <v>20093</v>
      </c>
      <c r="G72" s="12">
        <v>20093</v>
      </c>
      <c r="H72" s="12">
        <v>20093</v>
      </c>
      <c r="I72" s="12">
        <v>20093</v>
      </c>
      <c r="J72" s="12">
        <v>20093</v>
      </c>
      <c r="K72" s="12">
        <v>20093</v>
      </c>
      <c r="L72" s="12">
        <v>20093</v>
      </c>
      <c r="M72" s="12">
        <v>20093</v>
      </c>
      <c r="N72" s="12">
        <v>20093</v>
      </c>
      <c r="O72" s="12">
        <v>20093</v>
      </c>
      <c r="P72" s="13">
        <f>SUM(D72:O72)</f>
        <v>241116</v>
      </c>
    </row>
    <row r="73" spans="1:16" x14ac:dyDescent="0.35">
      <c r="A73" s="1">
        <v>9205</v>
      </c>
      <c r="B73" s="2" t="s">
        <v>74</v>
      </c>
      <c r="C73" s="11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>
        <f>SUM(D73:O73)</f>
        <v>0</v>
      </c>
    </row>
    <row r="74" spans="1:16" ht="15" thickBot="1" x14ac:dyDescent="0.4">
      <c r="A74" s="1">
        <v>9350</v>
      </c>
      <c r="B74" s="2" t="s">
        <v>75</v>
      </c>
      <c r="C74" s="36">
        <v>5964</v>
      </c>
      <c r="D74">
        <v>497</v>
      </c>
      <c r="E74">
        <v>497</v>
      </c>
      <c r="F74">
        <v>497</v>
      </c>
      <c r="G74">
        <v>497</v>
      </c>
      <c r="H74">
        <v>497</v>
      </c>
      <c r="I74">
        <v>497</v>
      </c>
      <c r="J74">
        <v>497</v>
      </c>
      <c r="K74">
        <v>497</v>
      </c>
      <c r="L74">
        <v>497</v>
      </c>
      <c r="M74">
        <v>497</v>
      </c>
      <c r="N74">
        <v>497</v>
      </c>
      <c r="O74">
        <v>497</v>
      </c>
      <c r="P74" s="13">
        <f>SUM(D74:O74)</f>
        <v>5964</v>
      </c>
    </row>
    <row r="75" spans="1:16" ht="15" thickBot="1" x14ac:dyDescent="0.4">
      <c r="A75" s="1"/>
      <c r="B75" s="14" t="s">
        <v>76</v>
      </c>
      <c r="C75" s="11">
        <f>SUM(C72:C74)</f>
        <v>247080</v>
      </c>
      <c r="D75" s="16">
        <f t="shared" ref="D75:P75" si="15">SUM(D72:D74)</f>
        <v>20590</v>
      </c>
      <c r="E75" s="16">
        <f t="shared" si="15"/>
        <v>20590</v>
      </c>
      <c r="F75" s="16">
        <f t="shared" si="15"/>
        <v>20590</v>
      </c>
      <c r="G75" s="16">
        <f t="shared" si="15"/>
        <v>20590</v>
      </c>
      <c r="H75" s="16">
        <f t="shared" si="15"/>
        <v>20590</v>
      </c>
      <c r="I75" s="16">
        <f t="shared" si="15"/>
        <v>20590</v>
      </c>
      <c r="J75" s="16">
        <f t="shared" si="15"/>
        <v>20590</v>
      </c>
      <c r="K75" s="16">
        <f t="shared" si="15"/>
        <v>20590</v>
      </c>
      <c r="L75" s="16">
        <f t="shared" si="15"/>
        <v>20590</v>
      </c>
      <c r="M75" s="16">
        <f t="shared" si="15"/>
        <v>20590</v>
      </c>
      <c r="N75" s="16">
        <f t="shared" si="15"/>
        <v>20590</v>
      </c>
      <c r="O75" s="16">
        <f t="shared" si="15"/>
        <v>20590</v>
      </c>
      <c r="P75" s="17">
        <f t="shared" si="15"/>
        <v>247080</v>
      </c>
    </row>
    <row r="76" spans="1:16" x14ac:dyDescent="0.35">
      <c r="A76" s="1"/>
      <c r="B76" s="2"/>
      <c r="C76" s="3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0"/>
    </row>
    <row r="77" spans="1:16" x14ac:dyDescent="0.35">
      <c r="A77" s="1">
        <v>9500</v>
      </c>
      <c r="B77" s="2" t="s">
        <v>77</v>
      </c>
      <c r="C77" s="11">
        <v>70000</v>
      </c>
      <c r="D77" s="12"/>
      <c r="E77" s="12"/>
      <c r="F77" s="12">
        <v>7000</v>
      </c>
      <c r="G77" s="12">
        <v>7000</v>
      </c>
      <c r="H77" s="12">
        <v>7000</v>
      </c>
      <c r="I77" s="12">
        <v>7000</v>
      </c>
      <c r="J77" s="12">
        <v>7000</v>
      </c>
      <c r="K77" s="12">
        <v>7000</v>
      </c>
      <c r="L77" s="12">
        <v>7000</v>
      </c>
      <c r="M77" s="12">
        <v>7000</v>
      </c>
      <c r="N77" s="12">
        <v>7000</v>
      </c>
      <c r="O77" s="12">
        <v>7000</v>
      </c>
      <c r="P77" s="13">
        <f t="shared" ref="P77:P86" si="16">SUM(D77:O77)</f>
        <v>70000</v>
      </c>
    </row>
    <row r="78" spans="1:16" x14ac:dyDescent="0.35">
      <c r="A78" s="1"/>
      <c r="B78" s="2" t="s">
        <v>78</v>
      </c>
      <c r="C78" s="11">
        <v>20000</v>
      </c>
      <c r="D78" s="12"/>
      <c r="E78" s="12"/>
      <c r="F78" s="12">
        <v>10000</v>
      </c>
      <c r="G78" s="12">
        <v>2000</v>
      </c>
      <c r="H78" s="12">
        <v>2000</v>
      </c>
      <c r="I78" s="12">
        <v>2000</v>
      </c>
      <c r="J78" s="12">
        <v>2000</v>
      </c>
      <c r="K78" s="12">
        <v>2000</v>
      </c>
      <c r="L78" s="12"/>
      <c r="M78" s="12"/>
      <c r="N78" s="12"/>
      <c r="O78" s="12"/>
      <c r="P78" s="13">
        <f t="shared" si="16"/>
        <v>20000</v>
      </c>
    </row>
    <row r="79" spans="1:16" x14ac:dyDescent="0.35">
      <c r="A79" s="1">
        <v>9510</v>
      </c>
      <c r="B79" s="2" t="s">
        <v>79</v>
      </c>
      <c r="C79" s="11">
        <v>67000</v>
      </c>
      <c r="D79" s="12"/>
      <c r="E79" s="12"/>
      <c r="F79" s="12"/>
      <c r="G79" s="12">
        <v>25000</v>
      </c>
      <c r="H79" s="12">
        <v>25000</v>
      </c>
      <c r="I79" s="12">
        <v>17000</v>
      </c>
      <c r="J79" s="12"/>
      <c r="K79" s="12"/>
      <c r="L79" s="12"/>
      <c r="M79" s="12"/>
      <c r="N79" s="12"/>
      <c r="O79" s="12"/>
      <c r="P79" s="13">
        <f t="shared" si="16"/>
        <v>67000</v>
      </c>
    </row>
    <row r="80" spans="1:16" x14ac:dyDescent="0.35">
      <c r="A80" s="1">
        <v>9520</v>
      </c>
      <c r="B80" s="2" t="s">
        <v>80</v>
      </c>
      <c r="C80" s="11">
        <v>25000</v>
      </c>
      <c r="D80" s="12"/>
      <c r="E80" s="12"/>
      <c r="F80" s="12"/>
      <c r="G80" s="12"/>
      <c r="H80" s="12"/>
      <c r="I80" s="12"/>
      <c r="J80" s="12">
        <v>25000</v>
      </c>
      <c r="K80" s="12"/>
      <c r="L80" s="12"/>
      <c r="M80" s="12"/>
      <c r="N80" s="12"/>
      <c r="O80" s="12"/>
      <c r="P80" s="13">
        <f t="shared" si="16"/>
        <v>25000</v>
      </c>
    </row>
    <row r="81" spans="1:16" x14ac:dyDescent="0.35">
      <c r="B81" s="2" t="s">
        <v>81</v>
      </c>
      <c r="C81" s="11">
        <v>10000</v>
      </c>
      <c r="D81" s="12"/>
      <c r="E81" s="12"/>
      <c r="F81" s="12"/>
      <c r="G81" s="12"/>
      <c r="H81" s="12"/>
      <c r="I81" s="12"/>
      <c r="J81" s="12"/>
      <c r="K81" s="12"/>
      <c r="L81" s="12">
        <v>10000</v>
      </c>
      <c r="M81" s="12"/>
      <c r="N81" s="12"/>
      <c r="O81" s="12"/>
      <c r="P81" s="13">
        <f t="shared" si="16"/>
        <v>10000</v>
      </c>
    </row>
    <row r="82" spans="1:16" x14ac:dyDescent="0.35">
      <c r="A82" s="1"/>
      <c r="B82" s="2" t="s">
        <v>82</v>
      </c>
      <c r="C82" s="11">
        <v>8000</v>
      </c>
      <c r="D82" s="12"/>
      <c r="E82" s="12"/>
      <c r="F82" s="12"/>
      <c r="G82" s="12"/>
      <c r="H82" s="12"/>
      <c r="I82" s="12">
        <v>8000</v>
      </c>
      <c r="J82" s="12"/>
      <c r="K82" s="12"/>
      <c r="L82" s="12"/>
      <c r="M82" s="12"/>
      <c r="N82" s="12"/>
      <c r="O82" s="12"/>
      <c r="P82" s="13">
        <f t="shared" si="16"/>
        <v>8000</v>
      </c>
    </row>
    <row r="83" spans="1:16" x14ac:dyDescent="0.35">
      <c r="A83" s="1"/>
      <c r="B83" s="2" t="s">
        <v>83</v>
      </c>
      <c r="C83" s="11">
        <v>3000</v>
      </c>
      <c r="D83" s="12"/>
      <c r="E83" s="12"/>
      <c r="F83" s="12"/>
      <c r="G83" s="12"/>
      <c r="H83" s="12">
        <v>3000</v>
      </c>
      <c r="I83" s="12"/>
      <c r="J83" s="12"/>
      <c r="K83" s="12"/>
      <c r="L83" s="12"/>
      <c r="M83" s="12"/>
      <c r="N83" s="12"/>
      <c r="O83" s="12"/>
      <c r="P83" s="13">
        <f t="shared" si="16"/>
        <v>3000</v>
      </c>
    </row>
    <row r="84" spans="1:16" x14ac:dyDescent="0.35">
      <c r="A84" s="1">
        <v>9555</v>
      </c>
      <c r="B84" s="2" t="s">
        <v>84</v>
      </c>
      <c r="C84" s="11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>
        <f t="shared" si="16"/>
        <v>0</v>
      </c>
    </row>
    <row r="85" spans="1:16" x14ac:dyDescent="0.35">
      <c r="A85" s="1"/>
      <c r="B85" s="2" t="s">
        <v>85</v>
      </c>
      <c r="C85" s="11">
        <v>40000</v>
      </c>
      <c r="D85" s="12">
        <v>3333</v>
      </c>
      <c r="E85" s="12">
        <v>3333</v>
      </c>
      <c r="F85" s="12">
        <v>3333</v>
      </c>
      <c r="G85" s="12">
        <v>3333</v>
      </c>
      <c r="H85" s="12">
        <v>3333</v>
      </c>
      <c r="I85" s="12">
        <v>3333</v>
      </c>
      <c r="J85" s="12">
        <v>3333</v>
      </c>
      <c r="K85" s="12">
        <v>3333</v>
      </c>
      <c r="L85" s="12">
        <v>3333</v>
      </c>
      <c r="M85" s="12">
        <v>3333</v>
      </c>
      <c r="N85" s="12">
        <v>3333</v>
      </c>
      <c r="O85" s="12">
        <v>3337</v>
      </c>
      <c r="P85" s="13">
        <f t="shared" si="16"/>
        <v>40000</v>
      </c>
    </row>
    <row r="86" spans="1:16" ht="15" thickBot="1" x14ac:dyDescent="0.4">
      <c r="A86" s="1">
        <v>9558</v>
      </c>
      <c r="B86" s="2" t="s">
        <v>86</v>
      </c>
      <c r="C86" s="36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>
        <f t="shared" si="16"/>
        <v>0</v>
      </c>
    </row>
    <row r="87" spans="1:16" ht="15" thickBot="1" x14ac:dyDescent="0.4">
      <c r="A87" s="1"/>
      <c r="B87" s="14" t="s">
        <v>70</v>
      </c>
      <c r="C87" s="37">
        <f>SUM(C77:C86)</f>
        <v>243000</v>
      </c>
      <c r="D87" s="16">
        <f t="shared" ref="D87:J87" si="17">SUM(J77:J86)</f>
        <v>37333</v>
      </c>
      <c r="E87" s="16">
        <f t="shared" si="17"/>
        <v>12333</v>
      </c>
      <c r="F87" s="16">
        <f t="shared" si="17"/>
        <v>20333</v>
      </c>
      <c r="G87" s="16">
        <f t="shared" si="17"/>
        <v>10333</v>
      </c>
      <c r="H87" s="16">
        <f t="shared" si="17"/>
        <v>10333</v>
      </c>
      <c r="I87" s="16">
        <f t="shared" si="17"/>
        <v>10337</v>
      </c>
      <c r="J87" s="16">
        <f t="shared" si="17"/>
        <v>243000</v>
      </c>
      <c r="K87" s="16">
        <f>SUM(K77:K86)</f>
        <v>12333</v>
      </c>
      <c r="L87" s="16">
        <f t="shared" ref="L87:O87" si="18">SUM(L77:L86)</f>
        <v>20333</v>
      </c>
      <c r="M87" s="16">
        <f t="shared" si="18"/>
        <v>10333</v>
      </c>
      <c r="N87" s="16">
        <f t="shared" si="18"/>
        <v>10333</v>
      </c>
      <c r="O87" s="16">
        <f t="shared" si="18"/>
        <v>10337</v>
      </c>
      <c r="P87" s="37">
        <f>SUM(P77:P86)</f>
        <v>243000</v>
      </c>
    </row>
    <row r="88" spans="1:16" ht="15" thickBot="1" x14ac:dyDescent="0.4">
      <c r="A88" s="1"/>
      <c r="B88" s="2"/>
      <c r="C88" s="3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5" thickBot="1" x14ac:dyDescent="0.4">
      <c r="A89" s="1"/>
      <c r="B89" s="14" t="s">
        <v>87</v>
      </c>
      <c r="C89" s="38">
        <f>C75-C87</f>
        <v>4080</v>
      </c>
      <c r="D89" s="30">
        <f>D75-D87</f>
        <v>-16743</v>
      </c>
      <c r="E89" s="30">
        <f t="shared" ref="E89:P89" si="19">E75-E87</f>
        <v>8257</v>
      </c>
      <c r="F89" s="30">
        <f t="shared" si="19"/>
        <v>257</v>
      </c>
      <c r="G89" s="30">
        <f t="shared" si="19"/>
        <v>10257</v>
      </c>
      <c r="H89" s="30">
        <f t="shared" si="19"/>
        <v>10257</v>
      </c>
      <c r="I89" s="30">
        <f t="shared" si="19"/>
        <v>10253</v>
      </c>
      <c r="J89" s="30">
        <f t="shared" si="19"/>
        <v>-222410</v>
      </c>
      <c r="K89" s="30">
        <f t="shared" si="19"/>
        <v>8257</v>
      </c>
      <c r="L89" s="30">
        <f t="shared" si="19"/>
        <v>257</v>
      </c>
      <c r="M89" s="30">
        <f t="shared" si="19"/>
        <v>10257</v>
      </c>
      <c r="N89" s="30">
        <f t="shared" si="19"/>
        <v>10257</v>
      </c>
      <c r="O89" s="30">
        <f t="shared" si="19"/>
        <v>10253</v>
      </c>
      <c r="P89" s="30">
        <f t="shared" si="19"/>
        <v>4080</v>
      </c>
    </row>
  </sheetData>
  <conditionalFormatting sqref="P16:P26 P34:P41 P5:P14 P84:P86">
    <cfRule type="cellIs" dxfId="15" priority="7" stopIfTrue="1" operator="equal">
      <formula>C5</formula>
    </cfRule>
    <cfRule type="cellIs" dxfId="14" priority="8" stopIfTrue="1" operator="notEqual">
      <formula>C5</formula>
    </cfRule>
  </conditionalFormatting>
  <conditionalFormatting sqref="P72:P75 P68 P66 P63:P64 P58:P61 P43:P47 P29:P32 P50:P56">
    <cfRule type="cellIs" dxfId="11" priority="5" stopIfTrue="1" operator="equal">
      <formula>C29</formula>
    </cfRule>
    <cfRule type="cellIs" dxfId="10" priority="6" stopIfTrue="1" operator="notEqual">
      <formula>C29</formula>
    </cfRule>
  </conditionalFormatting>
  <conditionalFormatting sqref="P77:P83">
    <cfRule type="cellIs" dxfId="7" priority="3" stopIfTrue="1" operator="equal">
      <formula>C77</formula>
    </cfRule>
    <cfRule type="cellIs" dxfId="6" priority="4" stopIfTrue="1" operator="notEqual">
      <formula>C77</formula>
    </cfRule>
  </conditionalFormatting>
  <conditionalFormatting sqref="P28">
    <cfRule type="cellIs" dxfId="3" priority="1" stopIfTrue="1" operator="equal">
      <formula>C28</formula>
    </cfRule>
    <cfRule type="cellIs" dxfId="2" priority="2" stopIfTrue="1" operator="notEqual">
      <formula>C28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dcterms:created xsi:type="dcterms:W3CDTF">2019-10-22T15:07:49Z</dcterms:created>
  <dcterms:modified xsi:type="dcterms:W3CDTF">2019-10-22T15:08:36Z</dcterms:modified>
</cp:coreProperties>
</file>